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лькулятор" sheetId="1" state="visible" r:id="rId1"/>
    <sheet name="Комиссии по категориям" sheetId="2" state="visible" r:id="rId2"/>
    <sheet name="Тарифы и источники" sheetId="3" state="visible" r:id="rId3"/>
  </sheets>
  <definedNames>
    <definedName name="_xlnm._FilterDatabase" localSheetId="1" hidden="1">'Комиссии по категориям'!$A$2:$H$90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</font>
    <font>
      <name val="Arial"/>
      <b val="1"/>
      <sz val="12"/>
    </font>
    <font>
      <name val="Arial"/>
      <sz val="11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FFF3B0"/>
      </patternFill>
    </fill>
    <fill>
      <patternFill patternType="solid">
        <fgColor rgb="00DBEA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4" fillId="2" borderId="0" pivotButton="0" quotePrefix="0" xfId="0"/>
    <xf numFmtId="0" fontId="5" fillId="3" borderId="0" pivotButton="0" quotePrefix="0" xfId="0"/>
    <xf numFmtId="0" fontId="0" fillId="3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  <xf numFmtId="0" fontId="5" fillId="3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1"/>
  <sheetViews>
    <sheetView workbookViewId="0">
      <selection activeCell="A1" sqref="A1"/>
    </sheetView>
  </sheetViews>
  <sheetFormatPr baseColWidth="8" defaultRowHeight="15"/>
  <cols>
    <col width="78" customWidth="1" min="1" max="1"/>
    <col width="14" customWidth="1" min="2" max="2"/>
  </cols>
  <sheetData>
    <row r="1">
      <c r="A1" s="1" t="inlineStr">
        <is>
          <t>Калькулятор прибыли с одной продажи на Wildberries. pseller.ru, тарифы на 05.09.2026</t>
        </is>
      </c>
    </row>
    <row r="2">
      <c r="A2" s="2" t="inlineStr">
        <is>
          <t>Жёлтые ячейки заполняете вы, остальное считают формулы. Комиссию своего предмета берите на листе «Комиссии» или в кабинете WB (Тарифы → Комиссия).</t>
        </is>
      </c>
    </row>
    <row r="3">
      <c r="A3" s="2" t="inlineStr">
        <is>
          <t>Цена продажи, ₽ (после всех скидок)</t>
        </is>
      </c>
      <c r="B3" s="3" t="n">
        <v>1200</v>
      </c>
    </row>
    <row r="4">
      <c r="A4" s="2" t="inlineStr">
        <is>
          <t>Себестоимость единицы, ₽</t>
        </is>
      </c>
      <c r="B4" s="3" t="n">
        <v>350</v>
      </c>
    </row>
    <row r="5">
      <c r="A5" s="2" t="inlineStr">
        <is>
          <t>Комиссия WB, %</t>
        </is>
      </c>
      <c r="B5" s="3" t="n">
        <v>40.5</v>
      </c>
    </row>
    <row r="6">
      <c r="A6" s="2" t="inlineStr">
        <is>
          <t>Процент выкупа, %</t>
        </is>
      </c>
      <c r="B6" s="3" t="n">
        <v>90</v>
      </c>
    </row>
    <row r="7">
      <c r="A7" s="2" t="inlineStr">
        <is>
          <t>Объём товара в упаковке, л</t>
        </is>
      </c>
      <c r="B7" s="3" t="n">
        <v>1</v>
      </c>
    </row>
    <row r="8">
      <c r="A8" s="2" t="inlineStr">
        <is>
          <t>Коэффициент склада, % (Поставки → Тарифы)</t>
        </is>
      </c>
      <c r="B8" s="3" t="n">
        <v>100</v>
      </c>
    </row>
    <row r="9">
      <c r="A9" s="2" t="inlineStr">
        <is>
          <t>Возврат невыкупа, ₽ за поездку</t>
        </is>
      </c>
      <c r="B9" s="3" t="n">
        <v>24</v>
      </c>
    </row>
    <row r="10">
      <c r="A10" s="2" t="inlineStr">
        <is>
          <t>Реклама, % от цены (ДРР)</t>
        </is>
      </c>
      <c r="B10" s="3" t="n">
        <v>10</v>
      </c>
    </row>
    <row r="11">
      <c r="A11" s="2" t="inlineStr">
        <is>
          <t>Хранение, дней до продажи</t>
        </is>
      </c>
      <c r="B11" s="3" t="n">
        <v>30</v>
      </c>
    </row>
    <row r="12">
      <c r="A12" s="2" t="inlineStr">
        <is>
          <t>Хранение, ₽ за литр в день</t>
        </is>
      </c>
      <c r="B12" s="3" t="n">
        <v>0.11</v>
      </c>
    </row>
    <row r="13">
      <c r="A13" s="2" t="inlineStr">
        <is>
          <t>Эквайринг, % от цены</t>
        </is>
      </c>
      <c r="B13" s="3" t="n">
        <v>3.9</v>
      </c>
    </row>
    <row r="14">
      <c r="A14" s="2" t="inlineStr">
        <is>
          <t>Налог УСН «Доходы», % от цены</t>
        </is>
      </c>
      <c r="B14" s="3" t="n">
        <v>6</v>
      </c>
    </row>
    <row r="15"/>
    <row r="16">
      <c r="A16" s="4" t="inlineStr">
        <is>
          <t>Расчёт</t>
        </is>
      </c>
      <c r="B16" s="5" t="n"/>
    </row>
    <row r="17">
      <c r="A17" s="2" t="inlineStr">
        <is>
          <t>Комиссия WB, ₽</t>
        </is>
      </c>
      <c r="B17" s="6">
        <f>B3*B5/100</f>
        <v/>
      </c>
    </row>
    <row r="18">
      <c r="A18" s="2" t="inlineStr">
        <is>
          <t>Доставка одной поездки, ₽ (46 ₽ первый литр + 14 ₽ каждый следующий, × коэффициент)</t>
        </is>
      </c>
      <c r="B18" s="6">
        <f>(46+14*MAX(B7-1,0))*B8/100</f>
        <v/>
      </c>
    </row>
    <row r="19">
      <c r="A19" s="2" t="inlineStr">
        <is>
          <t>Логистика на одну продажу с учётом выкупа, ₽</t>
        </is>
      </c>
      <c r="B19" s="6">
        <f>B18+(B18+B9)*(1-B6/100)/(B6/100)</f>
        <v/>
      </c>
    </row>
    <row r="20">
      <c r="A20" s="2" t="inlineStr">
        <is>
          <t>Хранение, ₽</t>
        </is>
      </c>
      <c r="B20" s="6">
        <f>B12*B7*B11</f>
        <v/>
      </c>
    </row>
    <row r="21">
      <c r="A21" s="2" t="inlineStr">
        <is>
          <t>Реклама, ₽</t>
        </is>
      </c>
      <c r="B21" s="6">
        <f>B3*B10/100</f>
        <v/>
      </c>
    </row>
    <row r="22">
      <c r="A22" s="2" t="inlineStr">
        <is>
          <t>Эквайринг, ₽</t>
        </is>
      </c>
      <c r="B22" s="6">
        <f>B3*B13/100</f>
        <v/>
      </c>
    </row>
    <row r="23">
      <c r="A23" s="2" t="inlineStr">
        <is>
          <t>Налог, ₽</t>
        </is>
      </c>
      <c r="B23" s="6">
        <f>B3*B14/100</f>
        <v/>
      </c>
    </row>
    <row r="24">
      <c r="A24" s="7" t="inlineStr">
        <is>
          <t>ЧИСТАЯ ПРИБЫЛЬ С ПРОДАЖИ, ₽</t>
        </is>
      </c>
      <c r="B24" s="8">
        <f>B3-B17-B19-B20-B21-B22-B23-B4</f>
        <v/>
      </c>
    </row>
    <row r="25">
      <c r="A25" s="2" t="inlineStr">
        <is>
          <t>Маржа, % от цены</t>
        </is>
      </c>
      <c r="B25" s="6">
        <f>B24/B3*100</f>
        <v/>
      </c>
    </row>
    <row r="26">
      <c r="A26" s="2" t="inlineStr">
        <is>
          <t>Рентабельность к себестоимости, %</t>
        </is>
      </c>
      <c r="B26" s="6">
        <f>B24/B4*100</f>
        <v/>
      </c>
    </row>
    <row r="27">
      <c r="A27" s="2" t="inlineStr">
        <is>
          <t>Безубыточная цена, ₽</t>
        </is>
      </c>
      <c r="B27" s="6">
        <f>(B19+B20+B4)/(1-(B5+B10+B13+B14)/100)</f>
        <v/>
      </c>
    </row>
    <row r="28">
      <c r="A28" s="2" t="inlineStr">
        <is>
          <t>Предельный ДРР, % (прибыль ноль)</t>
        </is>
      </c>
      <c r="B28" s="6">
        <f>(B3*(1-(B5+B13+B14)/100)-B19-B20-B4)/B3*100</f>
        <v/>
      </c>
    </row>
    <row r="29"/>
    <row r="30">
      <c r="A30" s="2" t="inlineStr">
        <is>
          <t>Формула логистики: каждый невыкуп = поездка к покупателю + обратно, на одну продажу приходится (1 − выкуп) / выкуп невыкупов.</t>
        </is>
      </c>
    </row>
    <row r="31">
      <c r="A31" s="2" t="inlineStr">
        <is>
          <t>Налог на УСН «Доходы» считается со всей цены покупателя, а не с суммы, которую WB перечислил на счёт.</t>
        </is>
      </c>
    </row>
  </sheetData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9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Комиссии Wildberries по родительским категориям: медианы по предметам из API WB на 05.09.2026, цена = медиана карточек в каталоге pseller</t>
        </is>
      </c>
    </row>
    <row r="2">
      <c r="A2" s="9" t="inlineStr">
        <is>
          <t>Категория</t>
        </is>
      </c>
      <c r="B2" s="9" t="inlineStr">
        <is>
          <t>Склад WB (FBO), медиана %</t>
        </is>
      </c>
      <c r="C2" s="9" t="inlineStr">
        <is>
          <t>Со своего склада (FBS), медиана %</t>
        </is>
      </c>
      <c r="D2" s="9" t="inlineStr">
        <is>
          <t>FBO min %</t>
        </is>
      </c>
      <c r="E2" s="9" t="inlineStr">
        <is>
          <t>FBO max %</t>
        </is>
      </c>
      <c r="F2" s="9" t="inlineStr">
        <is>
          <t>Предметов</t>
        </is>
      </c>
      <c r="G2" s="9" t="inlineStr">
        <is>
          <t>Медианная цена, ₽</t>
        </is>
      </c>
      <c r="H2" s="9" t="inlineStr">
        <is>
          <t>Карточек в каталоге</t>
        </is>
      </c>
    </row>
    <row r="3">
      <c r="A3" s="2" t="inlineStr">
        <is>
          <t>Автоаксессуары и дополнительное оборудование</t>
        </is>
      </c>
      <c r="B3" s="2" t="n">
        <v>31.5</v>
      </c>
      <c r="C3" s="2" t="n">
        <v>36</v>
      </c>
      <c r="D3" s="2" t="n">
        <v>20.5</v>
      </c>
      <c r="E3" s="2" t="n">
        <v>35.5</v>
      </c>
      <c r="F3" s="2" t="n">
        <v>215</v>
      </c>
      <c r="G3" s="2" t="n">
        <v>713</v>
      </c>
      <c r="H3" s="2" t="n">
        <v>61508</v>
      </c>
    </row>
    <row r="4">
      <c r="A4" s="2" t="inlineStr">
        <is>
          <t>Автозапчасти</t>
        </is>
      </c>
      <c r="B4" s="2" t="n">
        <v>34.5</v>
      </c>
      <c r="C4" s="2" t="n">
        <v>39</v>
      </c>
      <c r="D4" s="2" t="n">
        <v>21.5</v>
      </c>
      <c r="E4" s="2" t="n">
        <v>35.5</v>
      </c>
      <c r="F4" s="2" t="n">
        <v>307</v>
      </c>
      <c r="G4" s="2" t="n">
        <v>936</v>
      </c>
      <c r="H4" s="2" t="n">
        <v>56098</v>
      </c>
    </row>
    <row r="5">
      <c r="A5" s="2" t="inlineStr">
        <is>
          <t>Автомобили</t>
        </is>
      </c>
      <c r="B5" s="2" t="n">
        <v>0.5</v>
      </c>
      <c r="C5" s="2" t="n">
        <v>0.5</v>
      </c>
      <c r="D5" s="2" t="n">
        <v>0.5</v>
      </c>
      <c r="E5" s="2" t="n">
        <v>0.5</v>
      </c>
      <c r="F5" s="2" t="n">
        <v>1</v>
      </c>
      <c r="G5" s="2" t="n">
        <v>2822000</v>
      </c>
      <c r="H5" s="2" t="n">
        <v>879</v>
      </c>
    </row>
    <row r="6">
      <c r="A6" s="2" t="inlineStr">
        <is>
          <t>Автохимия и автокосметика</t>
        </is>
      </c>
      <c r="B6" s="2" t="n">
        <v>35.5</v>
      </c>
      <c r="C6" s="2" t="n">
        <v>40</v>
      </c>
      <c r="D6" s="2" t="n">
        <v>29.5</v>
      </c>
      <c r="E6" s="2" t="n">
        <v>35.5</v>
      </c>
      <c r="F6" s="2" t="n">
        <v>37</v>
      </c>
      <c r="G6" s="2" t="n">
        <v>678</v>
      </c>
      <c r="H6" s="2" t="n">
        <v>16761</v>
      </c>
    </row>
    <row r="7">
      <c r="A7" s="2" t="inlineStr">
        <is>
          <t>Автоэлектроника</t>
        </is>
      </c>
      <c r="B7" s="2" t="n">
        <v>31.5</v>
      </c>
      <c r="C7" s="2" t="n">
        <v>36</v>
      </c>
      <c r="D7" s="2" t="n">
        <v>30.5</v>
      </c>
      <c r="E7" s="2" t="n">
        <v>35.5</v>
      </c>
      <c r="F7" s="2" t="n">
        <v>23</v>
      </c>
      <c r="G7" s="2" t="n">
        <v>3341</v>
      </c>
      <c r="H7" s="2" t="n">
        <v>33498</v>
      </c>
    </row>
    <row r="8">
      <c r="A8" s="2" t="inlineStr">
        <is>
          <t>Аккумуляторы для ТС</t>
        </is>
      </c>
      <c r="B8" s="2" t="n">
        <v>29.5</v>
      </c>
      <c r="C8" s="2" t="n">
        <v>34</v>
      </c>
      <c r="D8" s="2" t="n">
        <v>27.5</v>
      </c>
      <c r="E8" s="2" t="n">
        <v>31.5</v>
      </c>
      <c r="F8" s="2" t="n">
        <v>2</v>
      </c>
      <c r="G8" s="2" t="n">
        <v>5524</v>
      </c>
      <c r="H8" s="2" t="n">
        <v>159</v>
      </c>
    </row>
    <row r="9">
      <c r="A9" s="2" t="inlineStr">
        <is>
          <t>Аксессуары</t>
        </is>
      </c>
      <c r="B9" s="2" t="n">
        <v>42</v>
      </c>
      <c r="C9" s="2" t="n">
        <v>46.5</v>
      </c>
      <c r="D9" s="2" t="n">
        <v>33.5</v>
      </c>
      <c r="E9" s="2" t="n">
        <v>43.5</v>
      </c>
      <c r="F9" s="2" t="n">
        <v>98</v>
      </c>
      <c r="G9" s="2" t="n">
        <v>742</v>
      </c>
      <c r="H9" s="2" t="n">
        <v>91359</v>
      </c>
    </row>
    <row r="10">
      <c r="A10" s="2" t="inlineStr">
        <is>
          <t>Аксессуары для волос</t>
        </is>
      </c>
      <c r="B10" s="2" t="n">
        <v>37.5</v>
      </c>
      <c r="C10" s="2" t="n">
        <v>42</v>
      </c>
      <c r="D10" s="2" t="n">
        <v>32.5</v>
      </c>
      <c r="E10" s="2" t="n">
        <v>43.5</v>
      </c>
      <c r="F10" s="2" t="n">
        <v>26</v>
      </c>
      <c r="G10" s="2" t="n">
        <v>365</v>
      </c>
      <c r="H10" s="2" t="n">
        <v>8240</v>
      </c>
    </row>
    <row r="11">
      <c r="A11" s="2" t="inlineStr">
        <is>
          <t>Аксессуары для малышей</t>
        </is>
      </c>
      <c r="B11" s="2" t="n">
        <v>43.5</v>
      </c>
      <c r="C11" s="2" t="n">
        <v>48</v>
      </c>
      <c r="D11" s="2" t="n">
        <v>33.5</v>
      </c>
      <c r="E11" s="2" t="n">
        <v>43.5</v>
      </c>
      <c r="F11" s="2" t="n">
        <v>15</v>
      </c>
      <c r="G11" s="2" t="n">
        <v>510</v>
      </c>
      <c r="H11" s="2" t="n">
        <v>2623</v>
      </c>
    </row>
    <row r="12">
      <c r="A12" s="2" t="inlineStr">
        <is>
          <t>Аксессуары для обуви</t>
        </is>
      </c>
      <c r="B12" s="2" t="n">
        <v>39.5</v>
      </c>
      <c r="C12" s="2" t="n">
        <v>44</v>
      </c>
      <c r="D12" s="2" t="n">
        <v>33.5</v>
      </c>
      <c r="E12" s="2" t="n">
        <v>43.5</v>
      </c>
      <c r="F12" s="2" t="n">
        <v>46</v>
      </c>
      <c r="G12" s="2" t="n">
        <v>431</v>
      </c>
      <c r="H12" s="2" t="n">
        <v>32780</v>
      </c>
    </row>
    <row r="13">
      <c r="A13" s="2" t="inlineStr">
        <is>
          <t>Аксессуары для электроники</t>
        </is>
      </c>
      <c r="B13" s="2" t="n">
        <v>33.5</v>
      </c>
      <c r="C13" s="2" t="n">
        <v>38</v>
      </c>
      <c r="D13" s="2" t="n">
        <v>22.5</v>
      </c>
      <c r="E13" s="2" t="n">
        <v>43.5</v>
      </c>
      <c r="F13" s="2" t="n">
        <v>181</v>
      </c>
      <c r="G13" s="2" t="n">
        <v>450</v>
      </c>
      <c r="H13" s="2" t="n">
        <v>221916</v>
      </c>
    </row>
    <row r="14">
      <c r="A14" s="2" t="inlineStr">
        <is>
          <t>Белье</t>
        </is>
      </c>
      <c r="B14" s="2" t="n">
        <v>43.5</v>
      </c>
      <c r="C14" s="2" t="n">
        <v>48</v>
      </c>
      <c r="D14" s="2" t="n">
        <v>33.5</v>
      </c>
      <c r="E14" s="2" t="n">
        <v>43.5</v>
      </c>
      <c r="F14" s="2" t="n">
        <v>50</v>
      </c>
      <c r="G14" s="2" t="n">
        <v>959</v>
      </c>
      <c r="H14" s="2" t="n">
        <v>38133</v>
      </c>
    </row>
    <row r="15">
      <c r="A15" s="2" t="inlineStr">
        <is>
          <t>Белье для малышей</t>
        </is>
      </c>
      <c r="B15" s="2" t="n">
        <v>39.5</v>
      </c>
      <c r="C15" s="2" t="n">
        <v>44</v>
      </c>
      <c r="D15" s="2" t="n">
        <v>32.5</v>
      </c>
      <c r="E15" s="2" t="n">
        <v>43.5</v>
      </c>
      <c r="F15" s="2" t="n">
        <v>16</v>
      </c>
      <c r="G15" s="2" t="n">
        <v>756</v>
      </c>
      <c r="H15" s="2" t="n">
        <v>2487</v>
      </c>
    </row>
    <row r="16">
      <c r="A16" s="2" t="inlineStr">
        <is>
          <t>Бижутерия</t>
        </is>
      </c>
      <c r="B16" s="2" t="n">
        <v>37.5</v>
      </c>
      <c r="C16" s="2" t="n">
        <v>42</v>
      </c>
      <c r="D16" s="2" t="n">
        <v>33.5</v>
      </c>
      <c r="E16" s="2" t="n">
        <v>37.5</v>
      </c>
      <c r="F16" s="2" t="n">
        <v>25</v>
      </c>
      <c r="G16" s="2" t="n">
        <v>398</v>
      </c>
      <c r="H16" s="2" t="n">
        <v>100215</v>
      </c>
    </row>
    <row r="17">
      <c r="A17" s="2" t="inlineStr">
        <is>
          <t>Бытовая техника</t>
        </is>
      </c>
      <c r="B17" s="2" t="n">
        <v>32.5</v>
      </c>
      <c r="C17" s="2" t="n">
        <v>37</v>
      </c>
      <c r="D17" s="2" t="n">
        <v>23.5</v>
      </c>
      <c r="E17" s="2" t="n">
        <v>34.5</v>
      </c>
      <c r="F17" s="2" t="n">
        <v>43</v>
      </c>
      <c r="G17" s="2" t="n">
        <v>1084</v>
      </c>
      <c r="H17" s="2" t="n">
        <v>11394</v>
      </c>
    </row>
    <row r="18">
      <c r="A18" s="2" t="inlineStr">
        <is>
          <t>Бытовая химия</t>
        </is>
      </c>
      <c r="B18" s="2" t="n">
        <v>38</v>
      </c>
      <c r="C18" s="2" t="n">
        <v>42.5</v>
      </c>
      <c r="D18" s="2" t="n">
        <v>28.5</v>
      </c>
      <c r="E18" s="2" t="n">
        <v>38.5</v>
      </c>
      <c r="F18" s="2" t="n">
        <v>48</v>
      </c>
      <c r="G18" s="2" t="n">
        <v>551</v>
      </c>
      <c r="H18" s="2" t="n">
        <v>43144</v>
      </c>
    </row>
    <row r="19">
      <c r="A19" s="2" t="inlineStr">
        <is>
          <t>Ветаптека</t>
        </is>
      </c>
      <c r="B19" s="2" t="n">
        <v>22.5</v>
      </c>
      <c r="C19" s="2" t="n">
        <v>27</v>
      </c>
      <c r="D19" s="2" t="n">
        <v>18.5</v>
      </c>
      <c r="E19" s="2" t="n">
        <v>26.5</v>
      </c>
      <c r="F19" s="2" t="n">
        <v>18</v>
      </c>
      <c r="G19" s="2" t="n">
        <v>1176</v>
      </c>
      <c r="H19" s="2" t="n">
        <v>1221</v>
      </c>
    </row>
    <row r="20">
      <c r="A20" s="2" t="inlineStr">
        <is>
          <t>Все для садоводства</t>
        </is>
      </c>
      <c r="B20" s="2" t="n">
        <v>34.5</v>
      </c>
      <c r="C20" s="2" t="n">
        <v>35.5</v>
      </c>
      <c r="D20" s="2" t="n">
        <v>22.5</v>
      </c>
      <c r="E20" s="2" t="n">
        <v>38.5</v>
      </c>
      <c r="F20" s="2" t="n">
        <v>84</v>
      </c>
      <c r="G20" s="2" t="n">
        <v>752</v>
      </c>
      <c r="H20" s="2" t="n">
        <v>60768</v>
      </c>
    </row>
    <row r="21">
      <c r="A21" s="2" t="inlineStr">
        <is>
          <t>Головные уборы</t>
        </is>
      </c>
      <c r="B21" s="2" t="n">
        <v>43.5</v>
      </c>
      <c r="C21" s="2" t="n">
        <v>48</v>
      </c>
      <c r="D21" s="2" t="n">
        <v>33.5</v>
      </c>
      <c r="E21" s="2" t="n">
        <v>43.5</v>
      </c>
      <c r="F21" s="2" t="n">
        <v>16</v>
      </c>
      <c r="G21" s="2" t="n">
        <v>806</v>
      </c>
      <c r="H21" s="2" t="n">
        <v>12794</v>
      </c>
    </row>
    <row r="22">
      <c r="A22" s="2" t="inlineStr">
        <is>
          <t>Готовая еда</t>
        </is>
      </c>
      <c r="B22" s="2" t="n">
        <v>21.5</v>
      </c>
      <c r="C22" s="2" t="n">
        <v>25</v>
      </c>
      <c r="D22" s="2" t="n">
        <v>16.5</v>
      </c>
      <c r="E22" s="2" t="n">
        <v>34.5</v>
      </c>
      <c r="F22" s="2" t="n">
        <v>9</v>
      </c>
      <c r="G22" s="2" t="n">
        <v>1305</v>
      </c>
      <c r="H22" s="2" t="n">
        <v>342</v>
      </c>
    </row>
    <row r="23">
      <c r="A23" s="2" t="inlineStr">
        <is>
          <t>Декор интерьера</t>
        </is>
      </c>
      <c r="B23" s="2" t="n">
        <v>38.5</v>
      </c>
      <c r="C23" s="2" t="n">
        <v>43</v>
      </c>
      <c r="D23" s="2" t="n">
        <v>27.5</v>
      </c>
      <c r="E23" s="2" t="n">
        <v>38.5</v>
      </c>
      <c r="F23" s="2" t="n">
        <v>73</v>
      </c>
      <c r="G23" s="2" t="n">
        <v>934</v>
      </c>
      <c r="H23" s="2" t="n">
        <v>193116</v>
      </c>
    </row>
    <row r="24">
      <c r="A24" s="2" t="inlineStr">
        <is>
          <t>Детское питание</t>
        </is>
      </c>
      <c r="B24" s="2" t="n">
        <v>28.5</v>
      </c>
      <c r="C24" s="2" t="n">
        <v>33.5</v>
      </c>
      <c r="D24" s="2" t="n">
        <v>19.5</v>
      </c>
      <c r="E24" s="2" t="n">
        <v>33.5</v>
      </c>
      <c r="F24" s="2" t="n">
        <v>22</v>
      </c>
      <c r="G24" s="2" t="n">
        <v>945</v>
      </c>
      <c r="H24" s="2" t="n">
        <v>2537</v>
      </c>
    </row>
    <row r="25">
      <c r="A25" s="2" t="inlineStr">
        <is>
          <t>Для праздника</t>
        </is>
      </c>
      <c r="B25" s="2" t="n">
        <v>37.5</v>
      </c>
      <c r="C25" s="2" t="n">
        <v>42</v>
      </c>
      <c r="D25" s="2" t="n">
        <v>25.5</v>
      </c>
      <c r="E25" s="2" t="n">
        <v>41.5</v>
      </c>
      <c r="F25" s="2" t="n">
        <v>71</v>
      </c>
      <c r="G25" s="2" t="n">
        <v>730</v>
      </c>
      <c r="H25" s="2" t="n">
        <v>55595</v>
      </c>
    </row>
    <row r="26">
      <c r="A26" s="2" t="inlineStr">
        <is>
          <t>Здоровье</t>
        </is>
      </c>
      <c r="B26" s="2" t="n">
        <v>34.5</v>
      </c>
      <c r="C26" s="2" t="n">
        <v>39</v>
      </c>
      <c r="D26" s="2" t="n">
        <v>24.5</v>
      </c>
      <c r="E26" s="2" t="n">
        <v>41.5</v>
      </c>
      <c r="F26" s="2" t="n">
        <v>198</v>
      </c>
      <c r="G26" s="2" t="n">
        <v>866</v>
      </c>
      <c r="H26" s="2" t="n">
        <v>21932</v>
      </c>
    </row>
    <row r="27">
      <c r="A27" s="2" t="inlineStr">
        <is>
          <t>Игровые консоли и игры</t>
        </is>
      </c>
      <c r="B27" s="2" t="n">
        <v>30.5</v>
      </c>
      <c r="C27" s="2" t="n">
        <v>35</v>
      </c>
      <c r="D27" s="2" t="n">
        <v>24.5</v>
      </c>
      <c r="E27" s="2" t="n">
        <v>33.5</v>
      </c>
      <c r="F27" s="2" t="n">
        <v>11</v>
      </c>
      <c r="G27" s="2" t="n">
        <v>1398</v>
      </c>
      <c r="H27" s="2" t="n">
        <v>9022</v>
      </c>
    </row>
    <row r="28">
      <c r="A28" s="2" t="inlineStr">
        <is>
          <t>Игрушки</t>
        </is>
      </c>
      <c r="B28" s="2" t="n">
        <v>33.5</v>
      </c>
      <c r="C28" s="2" t="n">
        <v>38</v>
      </c>
      <c r="D28" s="2" t="n">
        <v>22.5</v>
      </c>
      <c r="E28" s="2" t="n">
        <v>37.5</v>
      </c>
      <c r="F28" s="2" t="n">
        <v>108</v>
      </c>
      <c r="G28" s="2" t="n">
        <v>720</v>
      </c>
      <c r="H28" s="2" t="n">
        <v>57542</v>
      </c>
    </row>
    <row r="29">
      <c r="A29" s="2" t="inlineStr">
        <is>
          <t>Канцелярские товары</t>
        </is>
      </c>
      <c r="B29" s="2" t="n">
        <v>33.5</v>
      </c>
      <c r="C29" s="2" t="n">
        <v>38</v>
      </c>
      <c r="D29" s="2" t="n">
        <v>20.5</v>
      </c>
      <c r="E29" s="2" t="n">
        <v>38.5</v>
      </c>
      <c r="F29" s="2" t="n">
        <v>147</v>
      </c>
      <c r="G29" s="2" t="n">
        <v>550</v>
      </c>
      <c r="H29" s="2" t="n">
        <v>161628</v>
      </c>
    </row>
    <row r="30">
      <c r="A30" s="2" t="inlineStr">
        <is>
          <t>Климатическая техника</t>
        </is>
      </c>
      <c r="B30" s="2" t="n">
        <v>28.5</v>
      </c>
      <c r="C30" s="2" t="n">
        <v>33</v>
      </c>
      <c r="D30" s="2" t="n">
        <v>22.5</v>
      </c>
      <c r="E30" s="2" t="n">
        <v>28.5</v>
      </c>
      <c r="F30" s="2" t="n">
        <v>24</v>
      </c>
      <c r="G30" s="2" t="n">
        <v>2748</v>
      </c>
      <c r="H30" s="2" t="n">
        <v>3666</v>
      </c>
    </row>
    <row r="31">
      <c r="A31" s="2" t="inlineStr">
        <is>
          <t>Книжная продукция и диски</t>
        </is>
      </c>
      <c r="B31" s="2" t="n">
        <v>34.5</v>
      </c>
      <c r="C31" s="2" t="n">
        <v>39</v>
      </c>
      <c r="D31" s="2" t="n">
        <v>25.5</v>
      </c>
      <c r="E31" s="2" t="n">
        <v>38.5</v>
      </c>
      <c r="F31" s="2" t="n">
        <v>32</v>
      </c>
      <c r="G31" s="2" t="n">
        <v>621</v>
      </c>
      <c r="H31" s="2" t="n">
        <v>122721</v>
      </c>
    </row>
    <row r="32">
      <c r="A32" s="2" t="inlineStr">
        <is>
          <t>Красота</t>
        </is>
      </c>
      <c r="B32" s="2" t="n">
        <v>40.5</v>
      </c>
      <c r="C32" s="2" t="n">
        <v>45</v>
      </c>
      <c r="D32" s="2" t="n">
        <v>25.5</v>
      </c>
      <c r="E32" s="2" t="n">
        <v>41.5</v>
      </c>
      <c r="F32" s="2" t="n">
        <v>305</v>
      </c>
      <c r="G32" s="2" t="n">
        <v>675</v>
      </c>
      <c r="H32" s="2" t="n">
        <v>167830</v>
      </c>
    </row>
    <row r="33">
      <c r="A33" s="2" t="inlineStr">
        <is>
          <t>Крупная бытовая техника</t>
        </is>
      </c>
      <c r="B33" s="2" t="n">
        <v>19.5</v>
      </c>
      <c r="C33" s="2" t="n">
        <v>20.5</v>
      </c>
      <c r="D33" s="2" t="n">
        <v>18.5</v>
      </c>
      <c r="E33" s="2" t="n">
        <v>28.5</v>
      </c>
      <c r="F33" s="2" t="n">
        <v>15</v>
      </c>
      <c r="G33" s="2" t="n">
        <v>32512</v>
      </c>
      <c r="H33" s="2" t="n">
        <v>4412</v>
      </c>
    </row>
    <row r="34">
      <c r="A34" s="2" t="inlineStr">
        <is>
          <t>Лотереи</t>
        </is>
      </c>
      <c r="B34" s="2" t="n">
        <v>10</v>
      </c>
      <c r="C34" s="2" t="n">
        <v>10</v>
      </c>
      <c r="D34" s="2" t="n">
        <v>10</v>
      </c>
      <c r="E34" s="2" t="n">
        <v>10</v>
      </c>
      <c r="F34" s="2" t="n">
        <v>1</v>
      </c>
      <c r="G34" s="2" t="n">
        <v>1015</v>
      </c>
      <c r="H34" s="2" t="n">
        <v>185</v>
      </c>
    </row>
    <row r="35">
      <c r="A35" s="2" t="inlineStr">
        <is>
          <t>Масла и технические жидкости</t>
        </is>
      </c>
      <c r="B35" s="2" t="n">
        <v>31.5</v>
      </c>
      <c r="C35" s="2" t="n">
        <v>36</v>
      </c>
      <c r="D35" s="2" t="n">
        <v>25.5</v>
      </c>
      <c r="E35" s="2" t="n">
        <v>35.5</v>
      </c>
      <c r="F35" s="2" t="n">
        <v>10</v>
      </c>
      <c r="G35" s="2" t="n">
        <v>1635</v>
      </c>
      <c r="H35" s="2" t="n">
        <v>7612</v>
      </c>
    </row>
    <row r="36">
      <c r="A36" s="2" t="inlineStr">
        <is>
          <t>Мебель для сна</t>
        </is>
      </c>
      <c r="B36" s="2" t="n">
        <v>31.5</v>
      </c>
      <c r="C36" s="2" t="n">
        <v>36</v>
      </c>
      <c r="D36" s="2" t="n">
        <v>25.5</v>
      </c>
      <c r="E36" s="2" t="n">
        <v>35.5</v>
      </c>
      <c r="F36" s="2" t="n">
        <v>13</v>
      </c>
      <c r="G36" s="2" t="n">
        <v>11467</v>
      </c>
      <c r="H36" s="2" t="n">
        <v>7801</v>
      </c>
    </row>
    <row r="37">
      <c r="A37" s="2" t="inlineStr">
        <is>
          <t>Мебель корпусная и мебель для хранения</t>
        </is>
      </c>
      <c r="B37" s="2" t="n">
        <v>31.3</v>
      </c>
      <c r="C37" s="2" t="n">
        <v>35.8</v>
      </c>
      <c r="D37" s="2" t="n">
        <v>25.5</v>
      </c>
      <c r="E37" s="2" t="n">
        <v>35.5</v>
      </c>
      <c r="F37" s="2" t="n">
        <v>42</v>
      </c>
      <c r="G37" s="2" t="n">
        <v>6402</v>
      </c>
      <c r="H37" s="2" t="n">
        <v>22302</v>
      </c>
    </row>
    <row r="38">
      <c r="A38" s="2" t="inlineStr">
        <is>
          <t>Мебель малых форм</t>
        </is>
      </c>
      <c r="B38" s="2" t="n">
        <v>30.5</v>
      </c>
      <c r="C38" s="2" t="n">
        <v>35</v>
      </c>
      <c r="D38" s="2" t="n">
        <v>24.5</v>
      </c>
      <c r="E38" s="2" t="n">
        <v>35.5</v>
      </c>
      <c r="F38" s="2" t="n">
        <v>23</v>
      </c>
      <c r="G38" s="2" t="n">
        <v>3499</v>
      </c>
      <c r="H38" s="2" t="n">
        <v>20896</v>
      </c>
    </row>
    <row r="39">
      <c r="A39" s="2" t="inlineStr">
        <is>
          <t>Мебель мягкая</t>
        </is>
      </c>
      <c r="B39" s="2" t="n">
        <v>24.5</v>
      </c>
      <c r="C39" s="2" t="n">
        <v>29</v>
      </c>
      <c r="D39" s="2" t="n">
        <v>20.5</v>
      </c>
      <c r="E39" s="2" t="n">
        <v>30.5</v>
      </c>
      <c r="F39" s="2" t="n">
        <v>20</v>
      </c>
      <c r="G39" s="2" t="n">
        <v>6660</v>
      </c>
      <c r="H39" s="2" t="n">
        <v>8340</v>
      </c>
    </row>
    <row r="40">
      <c r="A40" s="2" t="inlineStr">
        <is>
          <t>Мебель на заказ</t>
        </is>
      </c>
      <c r="B40" s="2" t="n">
        <v>27.5</v>
      </c>
      <c r="C40" s="2" t="n">
        <v>32</v>
      </c>
      <c r="D40" s="2" t="n">
        <v>27.5</v>
      </c>
      <c r="E40" s="2" t="n">
        <v>27.5</v>
      </c>
      <c r="F40" s="2" t="n">
        <v>4</v>
      </c>
      <c r="G40" s="2" t="n">
        <v>4448</v>
      </c>
      <c r="H40" s="2" t="n">
        <v>6412</v>
      </c>
    </row>
    <row r="41">
      <c r="A41" s="2" t="inlineStr">
        <is>
          <t>Мебель офисная и торговое оборудование</t>
        </is>
      </c>
      <c r="B41" s="2" t="n">
        <v>31.5</v>
      </c>
      <c r="C41" s="2" t="n">
        <v>36</v>
      </c>
      <c r="D41" s="2" t="n">
        <v>22.5</v>
      </c>
      <c r="E41" s="2" t="n">
        <v>35.5</v>
      </c>
      <c r="F41" s="2" t="n">
        <v>70</v>
      </c>
      <c r="G41" s="2" t="n">
        <v>2572</v>
      </c>
      <c r="H41" s="2" t="n">
        <v>11575</v>
      </c>
    </row>
    <row r="42">
      <c r="A42" s="2" t="inlineStr">
        <is>
          <t>Мебель садовая</t>
        </is>
      </c>
      <c r="B42" s="2" t="n">
        <v>25.5</v>
      </c>
      <c r="C42" s="2" t="n">
        <v>30</v>
      </c>
      <c r="D42" s="2" t="n">
        <v>22.5</v>
      </c>
      <c r="E42" s="2" t="n">
        <v>30.5</v>
      </c>
      <c r="F42" s="2" t="n">
        <v>14</v>
      </c>
      <c r="G42" s="2" t="n">
        <v>8060</v>
      </c>
      <c r="H42" s="2" t="n">
        <v>7129</v>
      </c>
    </row>
    <row r="43">
      <c r="A43" s="2" t="inlineStr">
        <is>
          <t>Мототовары</t>
        </is>
      </c>
      <c r="B43" s="2" t="n">
        <v>35.5</v>
      </c>
      <c r="C43" s="2" t="n">
        <v>40</v>
      </c>
      <c r="D43" s="2" t="n">
        <v>26.5</v>
      </c>
      <c r="E43" s="2" t="n">
        <v>35.5</v>
      </c>
      <c r="F43" s="2" t="n">
        <v>64</v>
      </c>
      <c r="G43" s="2" t="n">
        <v>978</v>
      </c>
      <c r="H43" s="2" t="n">
        <v>9182</v>
      </c>
    </row>
    <row r="44">
      <c r="A44" s="2" t="inlineStr">
        <is>
          <t>Ноутбуки и компьютеры</t>
        </is>
      </c>
      <c r="B44" s="2" t="n">
        <v>30.5</v>
      </c>
      <c r="C44" s="2" t="n">
        <v>35</v>
      </c>
      <c r="D44" s="2" t="n">
        <v>22.5</v>
      </c>
      <c r="E44" s="2" t="n">
        <v>33.5</v>
      </c>
      <c r="F44" s="2" t="n">
        <v>29</v>
      </c>
      <c r="G44" s="2" t="n">
        <v>4986</v>
      </c>
      <c r="H44" s="2" t="n">
        <v>53361</v>
      </c>
    </row>
    <row r="45">
      <c r="A45" s="2" t="inlineStr">
        <is>
          <t>Обувь</t>
        </is>
      </c>
      <c r="B45" s="2" t="n">
        <v>37.5</v>
      </c>
      <c r="C45" s="2" t="n">
        <v>42</v>
      </c>
      <c r="D45" s="2" t="n">
        <v>32.5</v>
      </c>
      <c r="E45" s="2" t="n">
        <v>41.5</v>
      </c>
      <c r="F45" s="2" t="n">
        <v>28</v>
      </c>
      <c r="G45" s="2" t="n">
        <v>2324</v>
      </c>
      <c r="H45" s="2" t="n">
        <v>64477</v>
      </c>
    </row>
    <row r="46">
      <c r="A46" s="2" t="inlineStr">
        <is>
          <t>Одежда</t>
        </is>
      </c>
      <c r="B46" s="2" t="n">
        <v>43.5</v>
      </c>
      <c r="C46" s="2" t="n">
        <v>48</v>
      </c>
      <c r="D46" s="2" t="n">
        <v>33.5</v>
      </c>
      <c r="E46" s="2" t="n">
        <v>43.5</v>
      </c>
      <c r="F46" s="2" t="n">
        <v>65</v>
      </c>
      <c r="G46" s="2" t="n">
        <v>1794</v>
      </c>
      <c r="H46" s="2" t="n">
        <v>226036</v>
      </c>
    </row>
    <row r="47">
      <c r="A47" s="2" t="inlineStr">
        <is>
          <t>Одежда для малышей</t>
        </is>
      </c>
      <c r="B47" s="2" t="n">
        <v>43.5</v>
      </c>
      <c r="C47" s="2" t="n">
        <v>48</v>
      </c>
      <c r="D47" s="2" t="n">
        <v>33.5</v>
      </c>
      <c r="E47" s="2" t="n">
        <v>43.5</v>
      </c>
      <c r="F47" s="2" t="n">
        <v>70</v>
      </c>
      <c r="G47" s="2" t="n">
        <v>1115</v>
      </c>
      <c r="H47" s="2" t="n">
        <v>25358</v>
      </c>
    </row>
    <row r="48">
      <c r="A48" s="2" t="inlineStr">
        <is>
          <t>Оргтехника</t>
        </is>
      </c>
      <c r="B48" s="2" t="n">
        <v>33.5</v>
      </c>
      <c r="C48" s="2" t="n">
        <v>38</v>
      </c>
      <c r="D48" s="2" t="n">
        <v>26.5</v>
      </c>
      <c r="E48" s="2" t="n">
        <v>33.5</v>
      </c>
      <c r="F48" s="2" t="n">
        <v>20</v>
      </c>
      <c r="G48" s="2" t="n">
        <v>2007</v>
      </c>
      <c r="H48" s="2" t="n">
        <v>11788</v>
      </c>
    </row>
    <row r="49">
      <c r="A49" s="2" t="inlineStr">
        <is>
          <t>Освещение</t>
        </is>
      </c>
      <c r="B49" s="2" t="n">
        <v>36.5</v>
      </c>
      <c r="C49" s="2" t="n">
        <v>41</v>
      </c>
      <c r="D49" s="2" t="n">
        <v>34.5</v>
      </c>
      <c r="E49" s="2" t="n">
        <v>38.5</v>
      </c>
      <c r="F49" s="2" t="n">
        <v>10</v>
      </c>
      <c r="G49" s="2" t="n">
        <v>1220</v>
      </c>
      <c r="H49" s="2" t="n">
        <v>36724</v>
      </c>
    </row>
    <row r="50">
      <c r="A50" s="2" t="inlineStr">
        <is>
          <t>Отделочные материалы</t>
        </is>
      </c>
      <c r="B50" s="2" t="n">
        <v>33.5</v>
      </c>
      <c r="C50" s="2" t="n">
        <v>38</v>
      </c>
      <c r="D50" s="2" t="n">
        <v>25</v>
      </c>
      <c r="E50" s="2" t="n">
        <v>37.5</v>
      </c>
      <c r="F50" s="2" t="n">
        <v>96</v>
      </c>
      <c r="G50" s="2" t="n">
        <v>6320</v>
      </c>
      <c r="H50" s="2" t="n">
        <v>102868</v>
      </c>
    </row>
    <row r="51">
      <c r="A51" s="2" t="inlineStr">
        <is>
          <t>Периферия и аксессуары</t>
        </is>
      </c>
      <c r="B51" s="2" t="n">
        <v>29.5</v>
      </c>
      <c r="C51" s="2" t="n">
        <v>34</v>
      </c>
      <c r="D51" s="2" t="n">
        <v>22.5</v>
      </c>
      <c r="E51" s="2" t="n">
        <v>33.5</v>
      </c>
      <c r="F51" s="2" t="n">
        <v>16</v>
      </c>
      <c r="G51" s="2" t="n">
        <v>964</v>
      </c>
      <c r="H51" s="2" t="n">
        <v>72110</v>
      </c>
    </row>
    <row r="52">
      <c r="A52" s="2" t="inlineStr">
        <is>
          <t>Посуда и инвентарь</t>
        </is>
      </c>
      <c r="B52" s="2" t="n">
        <v>34.5</v>
      </c>
      <c r="C52" s="2" t="n">
        <v>39</v>
      </c>
      <c r="D52" s="2" t="n">
        <v>23.5</v>
      </c>
      <c r="E52" s="2" t="n">
        <v>38.5</v>
      </c>
      <c r="F52" s="2" t="n">
        <v>230</v>
      </c>
      <c r="G52" s="2" t="n">
        <v>879</v>
      </c>
      <c r="H52" s="2" t="n">
        <v>68115</v>
      </c>
    </row>
    <row r="53">
      <c r="A53" s="2" t="inlineStr">
        <is>
          <t>Продукты</t>
        </is>
      </c>
      <c r="B53" s="2" t="n">
        <v>27.5</v>
      </c>
      <c r="C53" s="2" t="n">
        <v>32</v>
      </c>
      <c r="D53" s="2" t="n">
        <v>15.5</v>
      </c>
      <c r="E53" s="2" t="n">
        <v>30.5</v>
      </c>
      <c r="F53" s="2" t="n">
        <v>315</v>
      </c>
      <c r="G53" s="2" t="n">
        <v>628</v>
      </c>
      <c r="H53" s="2" t="n">
        <v>27147</v>
      </c>
    </row>
    <row r="54">
      <c r="A54" s="2" t="inlineStr">
        <is>
          <t>Профессиональные музыкальные инструменты</t>
        </is>
      </c>
      <c r="B54" s="2" t="n">
        <v>36.5</v>
      </c>
      <c r="C54" s="2" t="n">
        <v>41</v>
      </c>
      <c r="D54" s="2" t="n">
        <v>25.5</v>
      </c>
      <c r="E54" s="2" t="n">
        <v>37.5</v>
      </c>
      <c r="F54" s="2" t="n">
        <v>57</v>
      </c>
      <c r="G54" s="2" t="n">
        <v>3434</v>
      </c>
      <c r="H54" s="2" t="n">
        <v>522</v>
      </c>
    </row>
    <row r="55">
      <c r="A55" s="2" t="inlineStr">
        <is>
          <t>Религия и эзотерика</t>
        </is>
      </c>
      <c r="B55" s="2" t="n">
        <v>29.5</v>
      </c>
      <c r="C55" s="2" t="n">
        <v>33</v>
      </c>
      <c r="D55" s="2" t="n">
        <v>24.5</v>
      </c>
      <c r="E55" s="2" t="n">
        <v>34.5</v>
      </c>
      <c r="F55" s="2" t="n">
        <v>21</v>
      </c>
      <c r="G55" s="2" t="n">
        <v>871</v>
      </c>
      <c r="H55" s="2" t="n">
        <v>30810</v>
      </c>
    </row>
    <row r="56">
      <c r="A56" s="2" t="inlineStr">
        <is>
          <t>Рукоделие</t>
        </is>
      </c>
      <c r="B56" s="2" t="n">
        <v>34.5</v>
      </c>
      <c r="C56" s="2" t="n">
        <v>39</v>
      </c>
      <c r="D56" s="2" t="n">
        <v>23.5</v>
      </c>
      <c r="E56" s="2" t="n">
        <v>38.5</v>
      </c>
      <c r="F56" s="2" t="n">
        <v>112</v>
      </c>
      <c r="G56" s="2" t="n">
        <v>751</v>
      </c>
      <c r="H56" s="2" t="n">
        <v>107499</v>
      </c>
    </row>
    <row r="57">
      <c r="A57" s="2" t="inlineStr">
        <is>
          <t>Ручной инструмент и оснастка</t>
        </is>
      </c>
      <c r="B57" s="2" t="n">
        <v>37.5</v>
      </c>
      <c r="C57" s="2" t="n">
        <v>42</v>
      </c>
      <c r="D57" s="2" t="n">
        <v>25.5</v>
      </c>
      <c r="E57" s="2" t="n">
        <v>40.5</v>
      </c>
      <c r="F57" s="2" t="n">
        <v>195</v>
      </c>
      <c r="G57" s="2" t="n">
        <v>912</v>
      </c>
      <c r="H57" s="2" t="n">
        <v>21868</v>
      </c>
    </row>
    <row r="58">
      <c r="A58" s="2" t="inlineStr">
        <is>
          <t>Садовая техника</t>
        </is>
      </c>
      <c r="B58" s="2" t="n">
        <v>33.5</v>
      </c>
      <c r="C58" s="2" t="n">
        <v>38</v>
      </c>
      <c r="D58" s="2" t="n">
        <v>3</v>
      </c>
      <c r="E58" s="2" t="n">
        <v>37.5</v>
      </c>
      <c r="F58" s="2" t="n">
        <v>41</v>
      </c>
      <c r="G58" s="2" t="n">
        <v>1488</v>
      </c>
      <c r="H58" s="2" t="n">
        <v>21834</v>
      </c>
    </row>
    <row r="59">
      <c r="A59" s="2" t="inlineStr">
        <is>
          <t>Садовые инструменты и полив</t>
        </is>
      </c>
      <c r="B59" s="2" t="n">
        <v>34.5</v>
      </c>
      <c r="C59" s="2" t="n">
        <v>39</v>
      </c>
      <c r="D59" s="2" t="n">
        <v>20.5</v>
      </c>
      <c r="E59" s="2" t="n">
        <v>38.5</v>
      </c>
      <c r="F59" s="2" t="n">
        <v>77</v>
      </c>
      <c r="G59" s="2" t="n">
        <v>893</v>
      </c>
      <c r="H59" s="2" t="n">
        <v>14577</v>
      </c>
    </row>
    <row r="60">
      <c r="A60" s="2" t="inlineStr">
        <is>
          <t>Сантехника</t>
        </is>
      </c>
      <c r="B60" s="2" t="n">
        <v>32.5</v>
      </c>
      <c r="C60" s="2" t="n">
        <v>37</v>
      </c>
      <c r="D60" s="2" t="n">
        <v>19.5</v>
      </c>
      <c r="E60" s="2" t="n">
        <v>36.5</v>
      </c>
      <c r="F60" s="2" t="n">
        <v>113</v>
      </c>
      <c r="G60" s="2" t="n">
        <v>990</v>
      </c>
      <c r="H60" s="2" t="n">
        <v>32579</v>
      </c>
    </row>
    <row r="61">
      <c r="A61" s="2" t="inlineStr">
        <is>
          <t>Сетевое оборудование</t>
        </is>
      </c>
      <c r="B61" s="2" t="n">
        <v>33.5</v>
      </c>
      <c r="C61" s="2" t="n">
        <v>38</v>
      </c>
      <c r="D61" s="2" t="n">
        <v>27.5</v>
      </c>
      <c r="E61" s="2" t="n">
        <v>33.5</v>
      </c>
      <c r="F61" s="2" t="n">
        <v>11</v>
      </c>
      <c r="G61" s="2" t="n">
        <v>2763</v>
      </c>
      <c r="H61" s="2" t="n">
        <v>8877</v>
      </c>
    </row>
    <row r="62">
      <c r="A62" s="2" t="inlineStr">
        <is>
          <t>Смартфоны и гаджеты</t>
        </is>
      </c>
      <c r="B62" s="2" t="n">
        <v>29.5</v>
      </c>
      <c r="C62" s="2" t="n">
        <v>34</v>
      </c>
      <c r="D62" s="2" t="n">
        <v>25.5</v>
      </c>
      <c r="E62" s="2" t="n">
        <v>35.5</v>
      </c>
      <c r="F62" s="2" t="n">
        <v>8</v>
      </c>
      <c r="G62" s="2" t="n">
        <v>1347</v>
      </c>
      <c r="H62" s="2" t="n">
        <v>29501</v>
      </c>
    </row>
    <row r="63">
      <c r="A63" s="2" t="inlineStr">
        <is>
          <t>Спецодежда и СИЗы</t>
        </is>
      </c>
      <c r="B63" s="2" t="n">
        <v>37.5</v>
      </c>
      <c r="C63" s="2" t="n">
        <v>42</v>
      </c>
      <c r="D63" s="2" t="n">
        <v>22.5</v>
      </c>
      <c r="E63" s="2" t="n">
        <v>43.5</v>
      </c>
      <c r="F63" s="2" t="n">
        <v>58</v>
      </c>
      <c r="G63" s="2" t="n">
        <v>1389</v>
      </c>
      <c r="H63" s="2" t="n">
        <v>19440</v>
      </c>
    </row>
    <row r="64">
      <c r="A64" s="2" t="inlineStr">
        <is>
          <t>Спортивная обувь</t>
        </is>
      </c>
      <c r="B64" s="2" t="n">
        <v>41.5</v>
      </c>
      <c r="C64" s="2" t="n">
        <v>46</v>
      </c>
      <c r="D64" s="2" t="n">
        <v>30.5</v>
      </c>
      <c r="E64" s="2" t="n">
        <v>43.5</v>
      </c>
      <c r="F64" s="2" t="n">
        <v>18</v>
      </c>
      <c r="G64" s="2" t="n">
        <v>2417</v>
      </c>
      <c r="H64" s="2" t="n">
        <v>1792</v>
      </c>
    </row>
    <row r="65">
      <c r="A65" s="2" t="inlineStr">
        <is>
          <t>Спортивная одежда</t>
        </is>
      </c>
      <c r="B65" s="2" t="n">
        <v>41.5</v>
      </c>
      <c r="C65" s="2" t="n">
        <v>46</v>
      </c>
      <c r="D65" s="2" t="n">
        <v>33.5</v>
      </c>
      <c r="E65" s="2" t="n">
        <v>43.5</v>
      </c>
      <c r="F65" s="2" t="n">
        <v>61</v>
      </c>
      <c r="G65" s="2" t="n">
        <v>2105</v>
      </c>
      <c r="H65" s="2" t="n">
        <v>14418</v>
      </c>
    </row>
    <row r="66">
      <c r="A66" s="2" t="inlineStr">
        <is>
          <t>Спортивное питание и косметика</t>
        </is>
      </c>
      <c r="B66" s="2" t="n">
        <v>31.5</v>
      </c>
      <c r="C66" s="2" t="n">
        <v>36</v>
      </c>
      <c r="D66" s="2" t="n">
        <v>24.5</v>
      </c>
      <c r="E66" s="2" t="n">
        <v>34.5</v>
      </c>
      <c r="F66" s="2" t="n">
        <v>25</v>
      </c>
      <c r="G66" s="2" t="n">
        <v>1600</v>
      </c>
      <c r="H66" s="2" t="n">
        <v>10286</v>
      </c>
    </row>
    <row r="67">
      <c r="A67" s="2" t="inlineStr">
        <is>
          <t>Спортивные аксессуары</t>
        </is>
      </c>
      <c r="B67" s="2" t="n">
        <v>34.5</v>
      </c>
      <c r="C67" s="2" t="n">
        <v>39</v>
      </c>
      <c r="D67" s="2" t="n">
        <v>25.5</v>
      </c>
      <c r="E67" s="2" t="n">
        <v>38.5</v>
      </c>
      <c r="F67" s="2" t="n">
        <v>124</v>
      </c>
      <c r="G67" s="2" t="n">
        <v>1101</v>
      </c>
      <c r="H67" s="2" t="n">
        <v>11311</v>
      </c>
    </row>
    <row r="68">
      <c r="A68" s="2" t="inlineStr">
        <is>
          <t>Спортивный товар</t>
        </is>
      </c>
      <c r="B68" s="2" t="n">
        <v>35.5</v>
      </c>
      <c r="C68" s="2" t="n">
        <v>40</v>
      </c>
      <c r="D68" s="2" t="n">
        <v>21.5</v>
      </c>
      <c r="E68" s="2" t="n">
        <v>36.5</v>
      </c>
      <c r="F68" s="2" t="n">
        <v>403</v>
      </c>
      <c r="G68" s="2" t="n">
        <v>1278</v>
      </c>
      <c r="H68" s="2" t="n">
        <v>28148</v>
      </c>
    </row>
    <row r="69">
      <c r="A69" s="2" t="inlineStr">
        <is>
          <t>Строительные материалы</t>
        </is>
      </c>
      <c r="B69" s="2" t="n">
        <v>30.5</v>
      </c>
      <c r="C69" s="2" t="n">
        <v>35</v>
      </c>
      <c r="D69" s="2" t="n">
        <v>18.5</v>
      </c>
      <c r="E69" s="2" t="n">
        <v>37.5</v>
      </c>
      <c r="F69" s="2" t="n">
        <v>132</v>
      </c>
      <c r="G69" s="2" t="n">
        <v>584</v>
      </c>
      <c r="H69" s="2" t="n">
        <v>8645</v>
      </c>
    </row>
    <row r="70">
      <c r="A70" s="2" t="inlineStr">
        <is>
          <t>Текстиль для дома</t>
        </is>
      </c>
      <c r="B70" s="2" t="n">
        <v>35.5</v>
      </c>
      <c r="C70" s="2" t="n">
        <v>40</v>
      </c>
      <c r="D70" s="2" t="n">
        <v>28.5</v>
      </c>
      <c r="E70" s="2" t="n">
        <v>38.5</v>
      </c>
      <c r="F70" s="2" t="n">
        <v>45</v>
      </c>
      <c r="G70" s="2" t="n">
        <v>1340</v>
      </c>
      <c r="H70" s="2" t="n">
        <v>50153</v>
      </c>
    </row>
    <row r="71">
      <c r="A71" s="2" t="inlineStr">
        <is>
          <t>Телевизоры и аудиотехника</t>
        </is>
      </c>
      <c r="B71" s="2" t="n">
        <v>31</v>
      </c>
      <c r="C71" s="2" t="n">
        <v>35.5</v>
      </c>
      <c r="D71" s="2" t="n">
        <v>22.5</v>
      </c>
      <c r="E71" s="2" t="n">
        <v>38.5</v>
      </c>
      <c r="F71" s="2" t="n">
        <v>33</v>
      </c>
      <c r="G71" s="2" t="n">
        <v>3948</v>
      </c>
      <c r="H71" s="2" t="n">
        <v>17698</v>
      </c>
    </row>
    <row r="72">
      <c r="A72" s="2" t="inlineStr">
        <is>
          <t>Техника для красоты и здоровья</t>
        </is>
      </c>
      <c r="B72" s="2" t="n">
        <v>28.5</v>
      </c>
      <c r="C72" s="2" t="n">
        <v>33</v>
      </c>
      <c r="D72" s="2" t="n">
        <v>24.5</v>
      </c>
      <c r="E72" s="2" t="n">
        <v>28.5</v>
      </c>
      <c r="F72" s="2" t="n">
        <v>36</v>
      </c>
      <c r="G72" s="2" t="n">
        <v>1771</v>
      </c>
      <c r="H72" s="2" t="n">
        <v>5433</v>
      </c>
    </row>
    <row r="73">
      <c r="A73" s="2" t="inlineStr">
        <is>
          <t>Техника для кухни</t>
        </is>
      </c>
      <c r="B73" s="2" t="n">
        <v>31.8</v>
      </c>
      <c r="C73" s="2" t="n">
        <v>36.3</v>
      </c>
      <c r="D73" s="2" t="n">
        <v>23.5</v>
      </c>
      <c r="E73" s="2" t="n">
        <v>33.5</v>
      </c>
      <c r="F73" s="2" t="n">
        <v>60</v>
      </c>
      <c r="G73" s="2" t="n">
        <v>5950</v>
      </c>
      <c r="H73" s="2" t="n">
        <v>2727</v>
      </c>
    </row>
    <row r="74">
      <c r="A74" s="2" t="inlineStr">
        <is>
          <t>Товары для взрослых</t>
        </is>
      </c>
      <c r="B74" s="2" t="n">
        <v>38.5</v>
      </c>
      <c r="C74" s="2" t="n">
        <v>43</v>
      </c>
      <c r="D74" s="2" t="n">
        <v>28.5</v>
      </c>
      <c r="E74" s="2" t="n">
        <v>38.5</v>
      </c>
      <c r="F74" s="2" t="n">
        <v>76</v>
      </c>
      <c r="G74" s="2" t="n">
        <v>1161</v>
      </c>
      <c r="H74" s="2" t="n">
        <v>4546</v>
      </c>
    </row>
    <row r="75">
      <c r="A75" s="2" t="inlineStr">
        <is>
          <t>Товары для животных</t>
        </is>
      </c>
      <c r="B75" s="2" t="n">
        <v>27.5</v>
      </c>
      <c r="C75" s="2" t="n">
        <v>32</v>
      </c>
      <c r="D75" s="2" t="n">
        <v>14.5</v>
      </c>
      <c r="E75" s="2" t="n">
        <v>30.5</v>
      </c>
      <c r="F75" s="2" t="n">
        <v>239</v>
      </c>
      <c r="G75" s="2" t="n">
        <v>1089</v>
      </c>
      <c r="H75" s="2" t="n">
        <v>38598</v>
      </c>
    </row>
    <row r="76">
      <c r="A76" s="2" t="inlineStr">
        <is>
          <t>Товары для курения</t>
        </is>
      </c>
      <c r="B76" s="2" t="n">
        <v>33.5</v>
      </c>
      <c r="C76" s="2" t="n">
        <v>38</v>
      </c>
      <c r="D76" s="2" t="n">
        <v>30.5</v>
      </c>
      <c r="E76" s="2" t="n">
        <v>37.5</v>
      </c>
      <c r="F76" s="2" t="n">
        <v>19</v>
      </c>
      <c r="G76" s="2" t="n">
        <v>530</v>
      </c>
      <c r="H76" s="2" t="n">
        <v>161</v>
      </c>
    </row>
    <row r="77">
      <c r="A77" s="2" t="inlineStr">
        <is>
          <t>Товары для малышей</t>
        </is>
      </c>
      <c r="B77" s="2" t="n">
        <v>31.5</v>
      </c>
      <c r="C77" s="2" t="n">
        <v>36</v>
      </c>
      <c r="D77" s="2" t="n">
        <v>22.5</v>
      </c>
      <c r="E77" s="2" t="n">
        <v>35.5</v>
      </c>
      <c r="F77" s="2" t="n">
        <v>143</v>
      </c>
      <c r="G77" s="2" t="n">
        <v>1532</v>
      </c>
      <c r="H77" s="2" t="n">
        <v>64802</v>
      </c>
    </row>
    <row r="78">
      <c r="A78" s="2" t="inlineStr">
        <is>
          <t>Товары для отдыха и кемпинга</t>
        </is>
      </c>
      <c r="B78" s="2" t="n">
        <v>33.5</v>
      </c>
      <c r="C78" s="2" t="n">
        <v>38</v>
      </c>
      <c r="D78" s="2" t="n">
        <v>8</v>
      </c>
      <c r="E78" s="2" t="n">
        <v>37.5</v>
      </c>
      <c r="F78" s="2" t="n">
        <v>98</v>
      </c>
      <c r="G78" s="2" t="n">
        <v>1411</v>
      </c>
      <c r="H78" s="2" t="n">
        <v>26789</v>
      </c>
    </row>
    <row r="79">
      <c r="A79" s="2" t="inlineStr">
        <is>
          <t>Транспортные средства</t>
        </is>
      </c>
      <c r="B79" s="2" t="n">
        <v>0.5</v>
      </c>
      <c r="C79" s="2" t="n">
        <v>0.5</v>
      </c>
      <c r="D79" s="2" t="n">
        <v>0.5</v>
      </c>
      <c r="E79" s="2" t="n">
        <v>0.5</v>
      </c>
      <c r="F79" s="2" t="n">
        <v>11</v>
      </c>
      <c r="G79" s="2" t="n">
        <v>211679</v>
      </c>
      <c r="H79" s="2" t="n">
        <v>460</v>
      </c>
    </row>
    <row r="80">
      <c r="A80" s="2" t="inlineStr">
        <is>
          <t>Умный дом и безопасность</t>
        </is>
      </c>
      <c r="B80" s="2" t="n">
        <v>33.5</v>
      </c>
      <c r="C80" s="2" t="n">
        <v>38</v>
      </c>
      <c r="D80" s="2" t="n">
        <v>27.5</v>
      </c>
      <c r="E80" s="2" t="n">
        <v>34.5</v>
      </c>
      <c r="F80" s="2" t="n">
        <v>27</v>
      </c>
      <c r="G80" s="2" t="n">
        <v>1200</v>
      </c>
      <c r="H80" s="2" t="n">
        <v>3125</v>
      </c>
    </row>
    <row r="81">
      <c r="A81" s="2" t="inlineStr">
        <is>
          <t>Фарма</t>
        </is>
      </c>
      <c r="B81" s="2" t="n">
        <v>3</v>
      </c>
      <c r="C81" s="2" t="n">
        <v>3</v>
      </c>
      <c r="D81" s="2" t="n">
        <v>3</v>
      </c>
      <c r="E81" s="2" t="n">
        <v>3</v>
      </c>
      <c r="F81" s="2" t="n">
        <v>4</v>
      </c>
      <c r="G81" s="2" t="n">
        <v>844</v>
      </c>
      <c r="H81" s="2" t="n">
        <v>102</v>
      </c>
    </row>
    <row r="82">
      <c r="A82" s="2" t="inlineStr">
        <is>
          <t>Фото и Видеотехника</t>
        </is>
      </c>
      <c r="B82" s="2" t="n">
        <v>31.5</v>
      </c>
      <c r="C82" s="2" t="n">
        <v>36</v>
      </c>
      <c r="D82" s="2" t="n">
        <v>24.5</v>
      </c>
      <c r="E82" s="2" t="n">
        <v>37.5</v>
      </c>
      <c r="F82" s="2" t="n">
        <v>45</v>
      </c>
      <c r="G82" s="2" t="n">
        <v>1910</v>
      </c>
      <c r="H82" s="2" t="n">
        <v>48060</v>
      </c>
    </row>
    <row r="83">
      <c r="A83" s="2" t="inlineStr">
        <is>
          <t>Хозяйственные товары</t>
        </is>
      </c>
      <c r="B83" s="2" t="n">
        <v>34.5</v>
      </c>
      <c r="C83" s="2" t="n">
        <v>39</v>
      </c>
      <c r="D83" s="2" t="n">
        <v>23.5</v>
      </c>
      <c r="E83" s="2" t="n">
        <v>38.5</v>
      </c>
      <c r="F83" s="2" t="n">
        <v>89</v>
      </c>
      <c r="G83" s="2" t="n">
        <v>940</v>
      </c>
      <c r="H83" s="2" t="n">
        <v>84700</v>
      </c>
    </row>
    <row r="84">
      <c r="A84" s="2" t="inlineStr">
        <is>
          <t>Хранение вещей</t>
        </is>
      </c>
      <c r="B84" s="2" t="n">
        <v>33.5</v>
      </c>
      <c r="C84" s="2" t="n">
        <v>38</v>
      </c>
      <c r="D84" s="2" t="n">
        <v>25.5</v>
      </c>
      <c r="E84" s="2" t="n">
        <v>35.5</v>
      </c>
      <c r="F84" s="2" t="n">
        <v>25</v>
      </c>
      <c r="G84" s="2" t="n">
        <v>855</v>
      </c>
      <c r="H84" s="2" t="n">
        <v>46403</v>
      </c>
    </row>
    <row r="85">
      <c r="A85" s="2" t="inlineStr">
        <is>
          <t>Шины и диски</t>
        </is>
      </c>
      <c r="B85" s="2" t="n">
        <v>31.5</v>
      </c>
      <c r="C85" s="2" t="n">
        <v>32.5</v>
      </c>
      <c r="D85" s="2" t="n">
        <v>17</v>
      </c>
      <c r="E85" s="2" t="n">
        <v>35.5</v>
      </c>
      <c r="F85" s="2" t="n">
        <v>9</v>
      </c>
      <c r="G85" s="2" t="n">
        <v>505</v>
      </c>
      <c r="H85" s="2" t="n">
        <v>4352</v>
      </c>
    </row>
    <row r="86">
      <c r="A86" s="2" t="inlineStr">
        <is>
          <t>Шторы и аксессуары</t>
        </is>
      </c>
      <c r="B86" s="2" t="n">
        <v>38</v>
      </c>
      <c r="C86" s="2" t="n">
        <v>42.5</v>
      </c>
      <c r="D86" s="2" t="n">
        <v>28.5</v>
      </c>
      <c r="E86" s="2" t="n">
        <v>38.5</v>
      </c>
      <c r="F86" s="2" t="n">
        <v>12</v>
      </c>
      <c r="G86" s="2" t="n">
        <v>3022</v>
      </c>
      <c r="H86" s="2" t="n">
        <v>25265</v>
      </c>
    </row>
    <row r="87">
      <c r="A87" s="2" t="inlineStr">
        <is>
          <t>Электрика</t>
        </is>
      </c>
      <c r="B87" s="2" t="n">
        <v>30.5</v>
      </c>
      <c r="C87" s="2" t="n">
        <v>35</v>
      </c>
      <c r="D87" s="2" t="n">
        <v>21.5</v>
      </c>
      <c r="E87" s="2" t="n">
        <v>35.5</v>
      </c>
      <c r="F87" s="2" t="n">
        <v>86</v>
      </c>
      <c r="G87" s="2" t="n">
        <v>855</v>
      </c>
      <c r="H87" s="2" t="n">
        <v>59684</v>
      </c>
    </row>
    <row r="88">
      <c r="A88" s="2" t="inlineStr">
        <is>
          <t>Электроинструмент и оборудование</t>
        </is>
      </c>
      <c r="B88" s="2" t="n">
        <v>36.5</v>
      </c>
      <c r="C88" s="2" t="n">
        <v>41</v>
      </c>
      <c r="D88" s="2" t="n">
        <v>28.5</v>
      </c>
      <c r="E88" s="2" t="n">
        <v>40.5</v>
      </c>
      <c r="F88" s="2" t="n">
        <v>60</v>
      </c>
      <c r="G88" s="2" t="n">
        <v>1642</v>
      </c>
      <c r="H88" s="2" t="n">
        <v>4834</v>
      </c>
    </row>
    <row r="89">
      <c r="A89" s="2" t="inlineStr">
        <is>
          <t>Электротранспорт</t>
        </is>
      </c>
      <c r="B89" s="2" t="n">
        <v>29.8</v>
      </c>
      <c r="C89" s="2" t="n">
        <v>34.3</v>
      </c>
      <c r="D89" s="2" t="n">
        <v>22.5</v>
      </c>
      <c r="E89" s="2" t="n">
        <v>35.5</v>
      </c>
      <c r="F89" s="2" t="n">
        <v>10</v>
      </c>
      <c r="G89" s="2" t="n">
        <v>9723</v>
      </c>
      <c r="H89" s="2" t="n">
        <v>166</v>
      </c>
    </row>
    <row r="90">
      <c r="A90" s="2" t="inlineStr">
        <is>
          <t>Ювелирные украшения</t>
        </is>
      </c>
      <c r="B90" s="2" t="n">
        <v>42</v>
      </c>
      <c r="C90" s="2" t="n">
        <v>43</v>
      </c>
      <c r="D90" s="2" t="n">
        <v>38</v>
      </c>
      <c r="E90" s="2" t="n">
        <v>42</v>
      </c>
      <c r="F90" s="2" t="n">
        <v>23</v>
      </c>
      <c r="G90" s="2" t="n">
        <v>2039</v>
      </c>
      <c r="H90" s="2" t="n">
        <v>13684</v>
      </c>
    </row>
  </sheetData>
  <autoFilter ref="A2:H90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workbookViewId="0">
      <selection activeCell="A1" sqref="A1"/>
    </sheetView>
  </sheetViews>
  <sheetFormatPr baseColWidth="8" defaultRowHeight="15"/>
  <cols>
    <col width="40" customWidth="1" min="1" max="1"/>
    <col width="62" customWidth="1" min="2" max="2"/>
    <col width="80" customWidth="1" min="3" max="3"/>
  </cols>
  <sheetData>
    <row r="1">
      <c r="A1" s="4" t="inlineStr">
        <is>
          <t>Что</t>
        </is>
      </c>
      <c r="B1" s="4" t="inlineStr">
        <is>
          <t>Значение</t>
        </is>
      </c>
      <c r="C1" s="4" t="inlineStr">
        <is>
          <t>Откуда</t>
        </is>
      </c>
    </row>
    <row r="2">
      <c r="A2" s="2" t="inlineStr">
        <is>
          <t>Базовая логистика до покупателя</t>
        </is>
      </c>
      <c r="B2" s="2" t="inlineStr">
        <is>
          <t>46 ₽ первый литр + 14 ₽ каждый следующий, × коэффициент склада</t>
        </is>
      </c>
      <c r="C2" s="2" t="inlineStr">
        <is>
          <t>API WB /api/v1/tariffs/box на 05.09.2026 (тариф при коэффициенте 100 %)</t>
        </is>
      </c>
    </row>
    <row r="3">
      <c r="A3" s="2" t="inlineStr">
        <is>
          <t>Возврат невыкупа</t>
        </is>
      </c>
      <c r="B3" s="2" t="inlineStr">
        <is>
          <t>23–26 ₽ за поездку</t>
        </is>
      </c>
      <c r="C3" s="2" t="inlineStr">
        <is>
          <t>Детализация недельного отчёта магазина 24–30.08.2026, строки «Логистика · От клиента при отмене»</t>
        </is>
      </c>
    </row>
    <row r="4">
      <c r="A4" s="2" t="inlineStr">
        <is>
          <t>Доставка по факту у магазина на складе WB</t>
        </is>
      </c>
      <c r="B4" s="2" t="inlineStr">
        <is>
          <t>37–58 ₽ за поездку при коэффициенте склада 1,0–1,5</t>
        </is>
      </c>
      <c r="C4" s="2" t="inlineStr">
        <is>
          <t>Та же детализация, строки «К клиенту при продаже»</t>
        </is>
      </c>
    </row>
    <row r="5">
      <c r="A5" s="2" t="inlineStr">
        <is>
          <t>Хранение</t>
        </is>
      </c>
      <c r="B5" s="2" t="inlineStr">
        <is>
          <t>0,108 ₽ за литр в день (склад Котовск)</t>
        </is>
      </c>
      <c r="C5" s="2" t="inlineStr">
        <is>
          <t>Отчёт о платном хранении на 05.09.2026</t>
        </is>
      </c>
    </row>
    <row r="6">
      <c r="A6" s="2" t="inlineStr">
        <is>
          <t>Эквайринг</t>
        </is>
      </c>
      <c r="B6" s="2" t="inlineStr">
        <is>
          <t>3,7–4 % от цены</t>
        </is>
      </c>
      <c r="C6" s="2" t="inlineStr">
        <is>
          <t>Детализация недельного отчёта, поле acquiringPercent</t>
        </is>
      </c>
    </row>
    <row r="7">
      <c r="A7" s="2" t="inlineStr">
        <is>
          <t>Комиссии по категориям</t>
        </is>
      </c>
      <c r="B7" s="2" t="inlineStr">
        <is>
          <t>лист «Комиссии по категориям»</t>
        </is>
      </c>
      <c r="C7" s="2" t="inlineStr">
        <is>
          <t>API WB /api/v1/tariffs/commission, срез 05.09.2026</t>
        </is>
      </c>
    </row>
    <row r="8">
      <c r="A8" s="2" t="inlineStr">
        <is>
          <t>Налог УСН «Доходы»</t>
        </is>
      </c>
      <c r="B8" s="2" t="inlineStr">
        <is>
          <t>6 % со всей цены покупателя</t>
        </is>
      </c>
      <c r="C8" s="2" t="inlineStr">
        <is>
          <t>НК РФ ст. 346.15; письмо ФНС СД-4-3/5416@</t>
        </is>
      </c>
    </row>
    <row r="9">
      <c r="A9" s="2" t="inlineStr">
        <is>
          <t>Калькулятор онлайн и разбор</t>
        </is>
      </c>
      <c r="B9" s="2" t="inlineStr">
        <is>
          <t>https://pseller.ru/ru/blog/kalkulyator-wildberries</t>
        </is>
      </c>
      <c r="C9" s="2" t="inlineStr">
        <is>
          <t>статья с этим файлом</t>
        </is>
      </c>
    </row>
  </sheetData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2026-09-05T10:59:32Z</dcterms:created>
  <dcterms:modified xsi:type="dcterms:W3CDTF">2026-09-05T10:59:32Z</dcterms:modified>
</cp:coreProperties>
</file>